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2026\SAP NHAN THON\"/>
    </mc:Choice>
  </mc:AlternateContent>
  <bookViews>
    <workbookView xWindow="240" yWindow="60" windowWidth="20115" windowHeight="8010"/>
  </bookViews>
  <sheets>
    <sheet name="PA 16" sheetId="3" r:id="rId1"/>
  </sheets>
  <definedNames>
    <definedName name="_xlnm.Print_Titles" localSheetId="0">'PA 16'!$4:$6</definedName>
  </definedNames>
  <calcPr calcId="162913"/>
</workbook>
</file>

<file path=xl/calcChain.xml><?xml version="1.0" encoding="utf-8"?>
<calcChain xmlns="http://schemas.openxmlformats.org/spreadsheetml/2006/main">
  <c r="E45" i="3" l="1"/>
  <c r="E41" i="3"/>
  <c r="F45" i="3" l="1"/>
  <c r="F41" i="3"/>
  <c r="F22" i="3"/>
  <c r="F54" i="3"/>
  <c r="F49" i="3"/>
  <c r="F39" i="3"/>
  <c r="F37" i="3"/>
  <c r="F34" i="3"/>
  <c r="F31" i="3"/>
  <c r="F27" i="3"/>
  <c r="F25" i="3"/>
  <c r="F19" i="3"/>
  <c r="F16" i="3"/>
  <c r="F14" i="3"/>
  <c r="F11" i="3"/>
  <c r="F8" i="3"/>
  <c r="D7" i="3"/>
  <c r="F7" i="3" l="1"/>
  <c r="C7" i="3"/>
  <c r="E34" i="3" l="1"/>
  <c r="H34" i="3" s="1"/>
  <c r="E37" i="3"/>
  <c r="H37" i="3" s="1"/>
  <c r="E39" i="3"/>
  <c r="H39" i="3" s="1"/>
  <c r="H41" i="3"/>
  <c r="H45" i="3"/>
  <c r="E49" i="3"/>
  <c r="E54" i="3"/>
  <c r="H54" i="3" s="1"/>
  <c r="E31" i="3" l="1"/>
  <c r="H31" i="3" s="1"/>
  <c r="E27" i="3"/>
  <c r="H27" i="3" s="1"/>
  <c r="E25" i="3"/>
  <c r="H25" i="3" s="1"/>
  <c r="E22" i="3"/>
  <c r="H22" i="3" s="1"/>
  <c r="E19" i="3"/>
  <c r="H19" i="3" s="1"/>
  <c r="E16" i="3"/>
  <c r="H16" i="3" s="1"/>
  <c r="E14" i="3"/>
  <c r="H14" i="3" s="1"/>
  <c r="E11" i="3"/>
  <c r="H11" i="3" s="1"/>
  <c r="E8" i="3"/>
  <c r="H8" i="3" s="1"/>
  <c r="M7" i="3"/>
</calcChain>
</file>

<file path=xl/sharedStrings.xml><?xml version="1.0" encoding="utf-8"?>
<sst xmlns="http://schemas.openxmlformats.org/spreadsheetml/2006/main" count="97" uniqueCount="92">
  <si>
    <t>UBND XÃ ĐỨC THỌ</t>
  </si>
  <si>
    <t>Xã Đức Thọ</t>
  </si>
  <si>
    <t>Thôn 1</t>
  </si>
  <si>
    <t>Thôn 2</t>
  </si>
  <si>
    <t>Thôn 3</t>
  </si>
  <si>
    <t>Thôn 4</t>
  </si>
  <si>
    <t>Thôn 5</t>
  </si>
  <si>
    <t>Thôn 6</t>
  </si>
  <si>
    <t>Thôn 7</t>
  </si>
  <si>
    <t>Thôn 8</t>
  </si>
  <si>
    <t>Thôn Đại Lợi</t>
  </si>
  <si>
    <t>Thôn Đại Thành</t>
  </si>
  <si>
    <t>Thôn Tân Định</t>
  </si>
  <si>
    <t>Thôn Đại Nghĩa</t>
  </si>
  <si>
    <t>Thôn Hùng Dũng</t>
  </si>
  <si>
    <t>Châu Nội</t>
  </si>
  <si>
    <t>Yên Hội</t>
  </si>
  <si>
    <t>Châu Trinh</t>
  </si>
  <si>
    <t>Châu Tùng</t>
  </si>
  <si>
    <t>Châu Linh</t>
  </si>
  <si>
    <t>Vọng Sơn</t>
  </si>
  <si>
    <t>Thông Tự</t>
  </si>
  <si>
    <t>Sơn Lễ</t>
  </si>
  <si>
    <t>Dương Tượng</t>
  </si>
  <si>
    <t>Thạch Thành</t>
  </si>
  <si>
    <t>Châu Lĩnh</t>
  </si>
  <si>
    <t>Thôn Yên Thắng</t>
  </si>
  <si>
    <t>Thôn Thượng Tiến</t>
  </si>
  <si>
    <t>Thôn Đồng Lạc</t>
  </si>
  <si>
    <t>Thôn Thị Hòa</t>
  </si>
  <si>
    <t>Thôn Hòa Thái</t>
  </si>
  <si>
    <t>Thôn Tân Sơn</t>
  </si>
  <si>
    <t>Thôn Trại Trắn</t>
  </si>
  <si>
    <t>Thôn Đông Đoài</t>
  </si>
  <si>
    <t>Thôn Làng Hạ</t>
  </si>
  <si>
    <t>Thôn Phúc Xá</t>
  </si>
  <si>
    <t>Thôn Thượng Lĩnh</t>
  </si>
  <si>
    <t>Thôn Đông Xá</t>
  </si>
  <si>
    <t>Thôn Phượng Thành</t>
  </si>
  <si>
    <t>Thôn Long Lập</t>
  </si>
  <si>
    <t>Thôn Lộc Phúc</t>
  </si>
  <si>
    <t>Thôn Đồng Vịnh</t>
  </si>
  <si>
    <t>Thôn Thịnh Cường</t>
  </si>
  <si>
    <t>Thôn Cầu Đôi</t>
  </si>
  <si>
    <t>Thôn Tân Tiến</t>
  </si>
  <si>
    <t>Tân Xuyên</t>
  </si>
  <si>
    <t>Thôn Tân Mỹ</t>
  </si>
  <si>
    <t>Thôn Đồng Hòa</t>
  </si>
  <si>
    <t>Hộ dân cư theo công an</t>
  </si>
  <si>
    <t>Số thôn sau sắp xếp</t>
  </si>
  <si>
    <t>Tỷ lệ hộ theo quy định</t>
  </si>
  <si>
    <t>Dự kiến tên  thôn mới</t>
  </si>
  <si>
    <t>Thôn Trẫm Bàng</t>
  </si>
  <si>
    <t>Thôn Long Sơn</t>
  </si>
  <si>
    <t>Đông Thái</t>
  </si>
  <si>
    <t>Đức Phong</t>
  </si>
  <si>
    <t>Tùng Ảnh</t>
  </si>
  <si>
    <t>Đức Sơn</t>
  </si>
  <si>
    <t>Hạ Long</t>
  </si>
  <si>
    <t>Tân Dân</t>
  </si>
  <si>
    <t>Hiện có 50 thôn dự kiến sắp xếp lại còn 16 thôn</t>
  </si>
  <si>
    <t xml:space="preserve">Đông Thái  </t>
  </si>
  <si>
    <t>Đại Lợi</t>
  </si>
  <si>
    <t>Đại Nghĩa</t>
  </si>
  <si>
    <t>Yên Long</t>
  </si>
  <si>
    <t>Yên Liên</t>
  </si>
  <si>
    <t>Mai Hồ</t>
  </si>
  <si>
    <t xml:space="preserve">Yên Trấn </t>
  </si>
  <si>
    <t>Yên Trung</t>
  </si>
  <si>
    <t>Yên Cường</t>
  </si>
  <si>
    <t>Đức Lạc</t>
  </si>
  <si>
    <t>TT</t>
  </si>
  <si>
    <t>Diện tích
(ha)</t>
  </si>
  <si>
    <t>NVH xã Tân Dân</t>
  </si>
  <si>
    <t>NVH Trẫm Bàng</t>
  </si>
  <si>
    <t>NVH Thị Hoà</t>
  </si>
  <si>
    <t>NVH Đồng Vịnh</t>
  </si>
  <si>
    <t>NVH Đức Lập cũ</t>
  </si>
  <si>
    <t>Đức Lập</t>
  </si>
  <si>
    <t>Hoà Lạc</t>
  </si>
  <si>
    <t>NVH Làng Hạ</t>
  </si>
  <si>
    <t>Đức Hoà</t>
  </si>
  <si>
    <t>DỰ KIẾN PHƯƠNG ÁN SẮP XẾP THÔN NĂM 2026 (CÒN 16 THÔN)</t>
  </si>
  <si>
    <t xml:space="preserve">Trạm Y tế </t>
  </si>
  <si>
    <t>Đơn vị Thôn</t>
  </si>
  <si>
    <t>Số khẩu đến 28/5/2026</t>
  </si>
  <si>
    <t>Số khẩu sau sáp nhập</t>
  </si>
  <si>
    <t>Số hộ sau sáp nhập</t>
  </si>
  <si>
    <t>Thượng Long</t>
  </si>
  <si>
    <t xml:space="preserve">Sơn Lễ </t>
  </si>
  <si>
    <t>NVH (Trại Trắn)</t>
  </si>
  <si>
    <t xml:space="preserve"> Dự kiến Điểm chính nhà văn hóa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</si>
</sst>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₫_-;\-* #,##0.00\ _₫_-;_-* &quot;-&quot;??\ _₫_-;_-@_-"/>
    <numFmt numFmtId="165" formatCode="_-* #,##0\ _₫_-;\-* #,##0\ _₫_-;_-* &quot;-&quot;??\ _₫_-;_-@_-"/>
    <numFmt numFmtId="166" formatCode="0.0"/>
    <numFmt numFmtId="167" formatCode="_-* #,##0.0\ _₫_-;\-* #,##0.0\ _₫_-;_-* &quot;-&quot;??\ _₫_-;_-@_-"/>
  </numFmts>
  <fonts count="7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1"/>
    </font>
    <font>
      <sz val="12"/>
      <name val="Times New Roman"/>
      <family val="1"/>
    </font>
    <font>
      <sz val="1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Border="1" applyAlignment="1"/>
    <xf numFmtId="166" fontId="1" fillId="0" borderId="0" xfId="0" applyNumberFormat="1" applyFont="1"/>
    <xf numFmtId="0" fontId="1" fillId="2" borderId="0" xfId="0" applyFont="1" applyFill="1"/>
    <xf numFmtId="0" fontId="1" fillId="0" borderId="2" xfId="0" applyFont="1" applyFill="1" applyBorder="1" applyAlignment="1">
      <alignment horizontal="center" vertical="center" wrapText="1"/>
    </xf>
    <xf numFmtId="0" fontId="1" fillId="3" borderId="0" xfId="0" applyFont="1" applyFill="1"/>
    <xf numFmtId="0" fontId="1" fillId="4" borderId="0" xfId="0" applyFont="1" applyFill="1"/>
    <xf numFmtId="165" fontId="1" fillId="0" borderId="0" xfId="0" applyNumberFormat="1" applyFont="1"/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1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165" fontId="2" fillId="0" borderId="2" xfId="1" applyNumberFormat="1" applyFont="1" applyFill="1" applyBorder="1"/>
    <xf numFmtId="167" fontId="2" fillId="0" borderId="2" xfId="1" applyNumberFormat="1" applyFont="1" applyFill="1" applyBorder="1"/>
    <xf numFmtId="0" fontId="1" fillId="0" borderId="2" xfId="0" applyFont="1" applyFill="1" applyBorder="1"/>
    <xf numFmtId="165" fontId="1" fillId="0" borderId="2" xfId="0" applyNumberFormat="1" applyFont="1" applyFill="1" applyBorder="1"/>
    <xf numFmtId="0" fontId="4" fillId="0" borderId="6" xfId="0" applyFont="1" applyFill="1" applyBorder="1" applyAlignment="1">
      <alignment horizontal="right" vertical="center" wrapText="1"/>
    </xf>
    <xf numFmtId="0" fontId="2" fillId="0" borderId="0" xfId="0" applyFont="1" applyFill="1"/>
    <xf numFmtId="0" fontId="5" fillId="0" borderId="2" xfId="0" applyFont="1" applyFill="1" applyBorder="1" applyAlignment="1">
      <alignment vertical="center" wrapText="1"/>
    </xf>
    <xf numFmtId="166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66" fontId="5" fillId="0" borderId="2" xfId="0" applyNumberFormat="1" applyFont="1" applyFill="1" applyBorder="1" applyAlignment="1">
      <alignment horizontal="center" vertical="center" wrapText="1"/>
    </xf>
    <xf numFmtId="166" fontId="1" fillId="0" borderId="2" xfId="0" applyNumberFormat="1" applyFont="1" applyFill="1" applyBorder="1" applyAlignment="1">
      <alignment horizontal="center" vertical="center"/>
    </xf>
    <xf numFmtId="166" fontId="2" fillId="0" borderId="2" xfId="0" applyNumberFormat="1" applyFont="1" applyBorder="1" applyAlignment="1">
      <alignment horizontal="center" vertical="center" wrapText="1"/>
    </xf>
    <xf numFmtId="166" fontId="5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66" fontId="6" fillId="3" borderId="2" xfId="0" applyNumberFormat="1" applyFont="1" applyFill="1" applyBorder="1" applyAlignment="1">
      <alignment horizontal="center" vertical="center" wrapText="1"/>
    </xf>
    <xf numFmtId="166" fontId="6" fillId="3" borderId="3" xfId="0" applyNumberFormat="1" applyFont="1" applyFill="1" applyBorder="1" applyAlignment="1">
      <alignment horizontal="center" vertical="center" wrapText="1"/>
    </xf>
    <xf numFmtId="166" fontId="6" fillId="3" borderId="4" xfId="0" applyNumberFormat="1" applyFont="1" applyFill="1" applyBorder="1" applyAlignment="1">
      <alignment horizontal="center" vertical="center" wrapText="1"/>
    </xf>
    <xf numFmtId="166" fontId="6" fillId="2" borderId="3" xfId="0" applyNumberFormat="1" applyFont="1" applyFill="1" applyBorder="1" applyAlignment="1">
      <alignment horizontal="center" vertical="center" wrapText="1"/>
    </xf>
    <xf numFmtId="166" fontId="6" fillId="2" borderId="5" xfId="0" applyNumberFormat="1" applyFont="1" applyFill="1" applyBorder="1" applyAlignment="1">
      <alignment horizontal="center" vertical="center" wrapText="1"/>
    </xf>
    <xf numFmtId="166" fontId="6" fillId="2" borderId="4" xfId="0" applyNumberFormat="1" applyFont="1" applyFill="1" applyBorder="1" applyAlignment="1">
      <alignment horizontal="center" vertical="center" wrapText="1"/>
    </xf>
    <xf numFmtId="166" fontId="6" fillId="3" borderId="5" xfId="0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abSelected="1" zoomScale="134" zoomScaleNormal="134" workbookViewId="0">
      <pane ySplit="6" topLeftCell="A40" activePane="bottomLeft" state="frozen"/>
      <selection pane="bottomLeft" activeCell="J4" sqref="J4:J6"/>
    </sheetView>
  </sheetViews>
  <sheetFormatPr defaultColWidth="9.140625" defaultRowHeight="15.75" x14ac:dyDescent="0.25"/>
  <cols>
    <col min="1" max="1" width="5.85546875" style="2" customWidth="1"/>
    <col min="2" max="2" width="18.140625" style="2" customWidth="1"/>
    <col min="3" max="4" width="11.28515625" style="2" customWidth="1"/>
    <col min="5" max="5" width="11.7109375" style="2" customWidth="1"/>
    <col min="6" max="6" width="12" style="2" customWidth="1"/>
    <col min="7" max="7" width="13.28515625" style="4" customWidth="1"/>
    <col min="8" max="8" width="9.85546875" style="2" customWidth="1"/>
    <col min="9" max="9" width="11.7109375" style="2" customWidth="1"/>
    <col min="10" max="10" width="15.42578125" style="2" customWidth="1"/>
    <col min="11" max="11" width="12.7109375" style="2" customWidth="1"/>
    <col min="12" max="12" width="9.140625" style="13"/>
    <col min="13" max="16384" width="9.140625" style="2"/>
  </cols>
  <sheetData>
    <row r="1" spans="1:13" x14ac:dyDescent="0.25">
      <c r="A1" s="2" t="s">
        <v>0</v>
      </c>
    </row>
    <row r="2" spans="1:13" s="1" customFormat="1" ht="21" customHeight="1" x14ac:dyDescent="0.25">
      <c r="A2" s="31" t="s">
        <v>82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21"/>
    </row>
    <row r="4" spans="1:13" ht="14.45" customHeight="1" x14ac:dyDescent="0.25">
      <c r="A4" s="32" t="s">
        <v>71</v>
      </c>
      <c r="B4" s="32" t="s">
        <v>84</v>
      </c>
      <c r="C4" s="33" t="s">
        <v>48</v>
      </c>
      <c r="D4" s="33" t="s">
        <v>85</v>
      </c>
      <c r="E4" s="32" t="s">
        <v>87</v>
      </c>
      <c r="F4" s="29" t="s">
        <v>86</v>
      </c>
      <c r="G4" s="29" t="s">
        <v>72</v>
      </c>
      <c r="H4" s="32" t="s">
        <v>50</v>
      </c>
      <c r="I4" s="32" t="s">
        <v>49</v>
      </c>
      <c r="J4" s="32" t="s">
        <v>91</v>
      </c>
      <c r="K4" s="32" t="s">
        <v>51</v>
      </c>
    </row>
    <row r="5" spans="1:13" ht="14.45" customHeight="1" x14ac:dyDescent="0.25">
      <c r="A5" s="32"/>
      <c r="B5" s="32"/>
      <c r="C5" s="34"/>
      <c r="D5" s="34"/>
      <c r="E5" s="32"/>
      <c r="F5" s="29"/>
      <c r="G5" s="29"/>
      <c r="H5" s="32"/>
      <c r="I5" s="32"/>
      <c r="J5" s="32"/>
      <c r="K5" s="32"/>
    </row>
    <row r="6" spans="1:13" ht="46.5" customHeight="1" x14ac:dyDescent="0.25">
      <c r="A6" s="32"/>
      <c r="B6" s="32"/>
      <c r="C6" s="35"/>
      <c r="D6" s="35"/>
      <c r="E6" s="32"/>
      <c r="F6" s="29"/>
      <c r="G6" s="29"/>
      <c r="H6" s="32"/>
      <c r="I6" s="32"/>
      <c r="J6" s="32"/>
      <c r="K6" s="32"/>
    </row>
    <row r="7" spans="1:13" ht="16.5" thickBot="1" x14ac:dyDescent="0.3">
      <c r="A7" s="14"/>
      <c r="B7" s="15" t="s">
        <v>1</v>
      </c>
      <c r="C7" s="16">
        <f>SUM(C8:C57)</f>
        <v>10852</v>
      </c>
      <c r="D7" s="16">
        <f>SUM(D8:D57)</f>
        <v>39371</v>
      </c>
      <c r="E7" s="16">
        <v>10852</v>
      </c>
      <c r="F7" s="16">
        <f>SUM(F8:F57)</f>
        <v>39371</v>
      </c>
      <c r="G7" s="17"/>
      <c r="H7" s="16"/>
      <c r="I7" s="18"/>
      <c r="J7" s="19"/>
      <c r="K7" s="18"/>
      <c r="M7" s="9">
        <f>E7-C7</f>
        <v>0</v>
      </c>
    </row>
    <row r="8" spans="1:13" s="5" customFormat="1" ht="19.5" thickBot="1" x14ac:dyDescent="0.3">
      <c r="A8" s="6">
        <v>1</v>
      </c>
      <c r="B8" s="10" t="s">
        <v>2</v>
      </c>
      <c r="C8" s="11">
        <v>249</v>
      </c>
      <c r="D8" s="20">
        <v>1060</v>
      </c>
      <c r="E8" s="25">
        <f>SUM(C8:C10)</f>
        <v>779</v>
      </c>
      <c r="F8" s="25">
        <f>SUM(D8:D10)</f>
        <v>3240</v>
      </c>
      <c r="G8" s="30">
        <v>192.3</v>
      </c>
      <c r="H8" s="28">
        <f>E8/450*100</f>
        <v>173.11111111111111</v>
      </c>
      <c r="I8" s="25">
        <v>1</v>
      </c>
      <c r="J8" s="25" t="s">
        <v>3</v>
      </c>
      <c r="K8" s="25" t="s">
        <v>66</v>
      </c>
      <c r="L8" s="13"/>
    </row>
    <row r="9" spans="1:13" s="5" customFormat="1" ht="19.5" thickBot="1" x14ac:dyDescent="0.3">
      <c r="A9" s="6">
        <v>2</v>
      </c>
      <c r="B9" s="10" t="s">
        <v>3</v>
      </c>
      <c r="C9" s="11">
        <v>331</v>
      </c>
      <c r="D9" s="12">
        <v>1358</v>
      </c>
      <c r="E9" s="25"/>
      <c r="F9" s="25"/>
      <c r="G9" s="30"/>
      <c r="H9" s="28"/>
      <c r="I9" s="25"/>
      <c r="J9" s="25"/>
      <c r="K9" s="25"/>
      <c r="L9" s="13"/>
    </row>
    <row r="10" spans="1:13" s="5" customFormat="1" ht="19.5" thickBot="1" x14ac:dyDescent="0.3">
      <c r="A10" s="6">
        <v>3</v>
      </c>
      <c r="B10" s="10" t="s">
        <v>4</v>
      </c>
      <c r="C10" s="11">
        <v>199</v>
      </c>
      <c r="D10" s="12">
        <v>822</v>
      </c>
      <c r="E10" s="25"/>
      <c r="F10" s="25"/>
      <c r="G10" s="30"/>
      <c r="H10" s="28"/>
      <c r="I10" s="25"/>
      <c r="J10" s="25"/>
      <c r="K10" s="25"/>
      <c r="L10" s="13"/>
    </row>
    <row r="11" spans="1:13" ht="19.5" thickBot="1" x14ac:dyDescent="0.3">
      <c r="A11" s="6">
        <v>4</v>
      </c>
      <c r="B11" s="10" t="s">
        <v>5</v>
      </c>
      <c r="C11" s="11">
        <v>297</v>
      </c>
      <c r="D11" s="12">
        <v>1268</v>
      </c>
      <c r="E11" s="25">
        <f>SUM(C11:C13)</f>
        <v>932</v>
      </c>
      <c r="F11" s="25">
        <f>SUM(D11:D13)</f>
        <v>3794</v>
      </c>
      <c r="G11" s="28">
        <v>62.4</v>
      </c>
      <c r="H11" s="28">
        <f>E11/450*100</f>
        <v>207.11111111111111</v>
      </c>
      <c r="I11" s="25">
        <v>2</v>
      </c>
      <c r="J11" s="25" t="s">
        <v>83</v>
      </c>
      <c r="K11" s="25" t="s">
        <v>67</v>
      </c>
    </row>
    <row r="12" spans="1:13" ht="19.5" thickBot="1" x14ac:dyDescent="0.3">
      <c r="A12" s="6">
        <v>5</v>
      </c>
      <c r="B12" s="10" t="s">
        <v>6</v>
      </c>
      <c r="C12" s="11">
        <v>314</v>
      </c>
      <c r="D12" s="12">
        <v>1226</v>
      </c>
      <c r="E12" s="25"/>
      <c r="F12" s="25"/>
      <c r="G12" s="28"/>
      <c r="H12" s="28"/>
      <c r="I12" s="25"/>
      <c r="J12" s="25"/>
      <c r="K12" s="25"/>
    </row>
    <row r="13" spans="1:13" ht="19.5" thickBot="1" x14ac:dyDescent="0.3">
      <c r="A13" s="6">
        <v>6</v>
      </c>
      <c r="B13" s="10" t="s">
        <v>7</v>
      </c>
      <c r="C13" s="11">
        <v>321</v>
      </c>
      <c r="D13" s="12">
        <v>1300</v>
      </c>
      <c r="E13" s="25"/>
      <c r="F13" s="25"/>
      <c r="G13" s="28"/>
      <c r="H13" s="28"/>
      <c r="I13" s="25"/>
      <c r="J13" s="25"/>
      <c r="K13" s="25"/>
    </row>
    <row r="14" spans="1:13" s="5" customFormat="1" ht="19.5" thickBot="1" x14ac:dyDescent="0.3">
      <c r="A14" s="6">
        <v>7</v>
      </c>
      <c r="B14" s="10" t="s">
        <v>8</v>
      </c>
      <c r="C14" s="11">
        <v>282</v>
      </c>
      <c r="D14" s="12">
        <v>1119</v>
      </c>
      <c r="E14" s="24">
        <f>SUM(C14:C15)</f>
        <v>620</v>
      </c>
      <c r="F14" s="24">
        <f>SUM(D14:D15)</f>
        <v>2551</v>
      </c>
      <c r="G14" s="23">
        <v>88.9</v>
      </c>
      <c r="H14" s="28">
        <f>E14/450*100</f>
        <v>137.77777777777777</v>
      </c>
      <c r="I14" s="25">
        <v>3</v>
      </c>
      <c r="J14" s="25" t="s">
        <v>9</v>
      </c>
      <c r="K14" s="25" t="s">
        <v>68</v>
      </c>
      <c r="L14" s="13"/>
    </row>
    <row r="15" spans="1:13" s="5" customFormat="1" ht="19.5" thickBot="1" x14ac:dyDescent="0.3">
      <c r="A15" s="6">
        <v>8</v>
      </c>
      <c r="B15" s="10" t="s">
        <v>9</v>
      </c>
      <c r="C15" s="11">
        <v>338</v>
      </c>
      <c r="D15" s="12">
        <v>1432</v>
      </c>
      <c r="E15" s="24"/>
      <c r="F15" s="24"/>
      <c r="G15" s="23"/>
      <c r="H15" s="28"/>
      <c r="I15" s="25"/>
      <c r="J15" s="25"/>
      <c r="K15" s="25"/>
      <c r="L15" s="13"/>
    </row>
    <row r="16" spans="1:13" ht="19.5" thickBot="1" x14ac:dyDescent="0.3">
      <c r="A16" s="6">
        <v>9</v>
      </c>
      <c r="B16" s="10" t="s">
        <v>10</v>
      </c>
      <c r="C16" s="11">
        <v>367</v>
      </c>
      <c r="D16" s="12">
        <v>1338</v>
      </c>
      <c r="E16" s="24">
        <f>SUM(C16:C18)</f>
        <v>875</v>
      </c>
      <c r="F16" s="24">
        <f>SUM(D16:D18)</f>
        <v>3499</v>
      </c>
      <c r="G16" s="23">
        <v>203.8</v>
      </c>
      <c r="H16" s="28">
        <f>E16/450*100</f>
        <v>194.44444444444443</v>
      </c>
      <c r="I16" s="25">
        <v>4</v>
      </c>
      <c r="J16" s="25" t="s">
        <v>62</v>
      </c>
      <c r="K16" s="25" t="s">
        <v>65</v>
      </c>
    </row>
    <row r="17" spans="1:12" ht="19.5" thickBot="1" x14ac:dyDescent="0.3">
      <c r="A17" s="6">
        <v>10</v>
      </c>
      <c r="B17" s="10" t="s">
        <v>11</v>
      </c>
      <c r="C17" s="11">
        <v>269</v>
      </c>
      <c r="D17" s="12">
        <v>1158</v>
      </c>
      <c r="E17" s="24"/>
      <c r="F17" s="24"/>
      <c r="G17" s="23"/>
      <c r="H17" s="28"/>
      <c r="I17" s="25"/>
      <c r="J17" s="25"/>
      <c r="K17" s="25"/>
    </row>
    <row r="18" spans="1:12" ht="19.5" thickBot="1" x14ac:dyDescent="0.3">
      <c r="A18" s="6">
        <v>11</v>
      </c>
      <c r="B18" s="22" t="s">
        <v>12</v>
      </c>
      <c r="C18" s="11">
        <v>239</v>
      </c>
      <c r="D18" s="12">
        <v>1003</v>
      </c>
      <c r="E18" s="24"/>
      <c r="F18" s="24"/>
      <c r="G18" s="23"/>
      <c r="H18" s="28"/>
      <c r="I18" s="25"/>
      <c r="J18" s="25"/>
      <c r="K18" s="25"/>
    </row>
    <row r="19" spans="1:12" s="5" customFormat="1" ht="19.5" thickBot="1" x14ac:dyDescent="0.3">
      <c r="A19" s="6">
        <v>12</v>
      </c>
      <c r="B19" s="22" t="s">
        <v>13</v>
      </c>
      <c r="C19" s="11">
        <v>175</v>
      </c>
      <c r="D19" s="12">
        <v>605</v>
      </c>
      <c r="E19" s="24">
        <f>SUM(C19:C21)</f>
        <v>525</v>
      </c>
      <c r="F19" s="24">
        <f>SUM(D19:D21)</f>
        <v>2010</v>
      </c>
      <c r="G19" s="23">
        <v>150.5</v>
      </c>
      <c r="H19" s="23">
        <f>E19/450*100</f>
        <v>116.66666666666667</v>
      </c>
      <c r="I19" s="25">
        <v>5</v>
      </c>
      <c r="J19" s="25" t="s">
        <v>63</v>
      </c>
      <c r="K19" s="25" t="s">
        <v>64</v>
      </c>
      <c r="L19" s="13"/>
    </row>
    <row r="20" spans="1:12" s="5" customFormat="1" ht="15.6" customHeight="1" thickBot="1" x14ac:dyDescent="0.3">
      <c r="A20" s="6">
        <v>13</v>
      </c>
      <c r="B20" s="22" t="s">
        <v>14</v>
      </c>
      <c r="C20" s="11">
        <v>265</v>
      </c>
      <c r="D20" s="12">
        <v>1122</v>
      </c>
      <c r="E20" s="24"/>
      <c r="F20" s="24"/>
      <c r="G20" s="23"/>
      <c r="H20" s="23"/>
      <c r="I20" s="25"/>
      <c r="J20" s="25"/>
      <c r="K20" s="25"/>
      <c r="L20" s="13"/>
    </row>
    <row r="21" spans="1:12" s="5" customFormat="1" x14ac:dyDescent="0.25">
      <c r="A21" s="6">
        <v>14</v>
      </c>
      <c r="B21" s="22" t="s">
        <v>43</v>
      </c>
      <c r="C21" s="11">
        <v>85</v>
      </c>
      <c r="D21" s="13">
        <v>283</v>
      </c>
      <c r="E21" s="24"/>
      <c r="F21" s="24"/>
      <c r="G21" s="23"/>
      <c r="H21" s="23"/>
      <c r="I21" s="25"/>
      <c r="J21" s="25"/>
      <c r="K21" s="25"/>
      <c r="L21" s="13"/>
    </row>
    <row r="22" spans="1:12" ht="19.5" thickBot="1" x14ac:dyDescent="0.3">
      <c r="A22" s="6">
        <v>15</v>
      </c>
      <c r="B22" s="10" t="s">
        <v>15</v>
      </c>
      <c r="C22" s="11">
        <v>136</v>
      </c>
      <c r="D22" s="12">
        <v>430</v>
      </c>
      <c r="E22" s="24">
        <f>C22+C23+C24</f>
        <v>719</v>
      </c>
      <c r="F22" s="24">
        <f>SUM(D22:D24)</f>
        <v>2373</v>
      </c>
      <c r="G22" s="23">
        <v>174.7</v>
      </c>
      <c r="H22" s="23">
        <f>E22/450*100</f>
        <v>159.77777777777777</v>
      </c>
      <c r="I22" s="25">
        <v>6</v>
      </c>
      <c r="J22" s="25" t="s">
        <v>54</v>
      </c>
      <c r="K22" s="25" t="s">
        <v>54</v>
      </c>
    </row>
    <row r="23" spans="1:12" ht="19.5" thickBot="1" x14ac:dyDescent="0.3">
      <c r="A23" s="6">
        <v>16</v>
      </c>
      <c r="B23" s="10" t="s">
        <v>16</v>
      </c>
      <c r="C23" s="11">
        <v>233</v>
      </c>
      <c r="D23" s="12">
        <v>783</v>
      </c>
      <c r="E23" s="24"/>
      <c r="F23" s="24"/>
      <c r="G23" s="23"/>
      <c r="H23" s="23"/>
      <c r="I23" s="25"/>
      <c r="J23" s="25"/>
      <c r="K23" s="25"/>
    </row>
    <row r="24" spans="1:12" ht="19.5" thickBot="1" x14ac:dyDescent="0.3">
      <c r="A24" s="6">
        <v>17</v>
      </c>
      <c r="B24" s="10" t="s">
        <v>61</v>
      </c>
      <c r="C24" s="11">
        <v>350</v>
      </c>
      <c r="D24" s="12">
        <v>1160</v>
      </c>
      <c r="E24" s="24"/>
      <c r="F24" s="24"/>
      <c r="G24" s="23"/>
      <c r="H24" s="23"/>
      <c r="I24" s="25"/>
      <c r="J24" s="25"/>
      <c r="K24" s="25"/>
    </row>
    <row r="25" spans="1:12" s="5" customFormat="1" ht="19.5" thickBot="1" x14ac:dyDescent="0.3">
      <c r="A25" s="6">
        <v>18</v>
      </c>
      <c r="B25" s="10" t="s">
        <v>17</v>
      </c>
      <c r="C25" s="11">
        <v>300</v>
      </c>
      <c r="D25" s="12">
        <v>986</v>
      </c>
      <c r="E25" s="24">
        <f>SUM(C25:C26)</f>
        <v>575</v>
      </c>
      <c r="F25" s="24">
        <f>SUM(D25:D26)</f>
        <v>1817</v>
      </c>
      <c r="G25" s="23">
        <v>207.5</v>
      </c>
      <c r="H25" s="23">
        <f>E25/450*100</f>
        <v>127.77777777777777</v>
      </c>
      <c r="I25" s="25">
        <v>7</v>
      </c>
      <c r="J25" s="25" t="s">
        <v>18</v>
      </c>
      <c r="K25" s="25" t="s">
        <v>55</v>
      </c>
      <c r="L25" s="13"/>
    </row>
    <row r="26" spans="1:12" s="5" customFormat="1" ht="19.5" thickBot="1" x14ac:dyDescent="0.3">
      <c r="A26" s="6">
        <v>19</v>
      </c>
      <c r="B26" s="10" t="s">
        <v>18</v>
      </c>
      <c r="C26" s="11">
        <v>275</v>
      </c>
      <c r="D26" s="12">
        <v>831</v>
      </c>
      <c r="E26" s="24"/>
      <c r="F26" s="24"/>
      <c r="G26" s="23"/>
      <c r="H26" s="23"/>
      <c r="I26" s="25"/>
      <c r="J26" s="25"/>
      <c r="K26" s="25"/>
      <c r="L26" s="13"/>
    </row>
    <row r="27" spans="1:12" ht="19.5" thickBot="1" x14ac:dyDescent="0.3">
      <c r="A27" s="6">
        <v>20</v>
      </c>
      <c r="B27" s="10" t="s">
        <v>19</v>
      </c>
      <c r="C27" s="11">
        <v>222</v>
      </c>
      <c r="D27" s="12">
        <v>723</v>
      </c>
      <c r="E27" s="24">
        <f>C27+C28+C29+C30</f>
        <v>673</v>
      </c>
      <c r="F27" s="24">
        <f>D27+D28+D29+D30</f>
        <v>2202</v>
      </c>
      <c r="G27" s="23">
        <v>200.7</v>
      </c>
      <c r="H27" s="23">
        <f>E27/450*100</f>
        <v>149.55555555555554</v>
      </c>
      <c r="I27" s="25">
        <v>8</v>
      </c>
      <c r="J27" s="24" t="s">
        <v>89</v>
      </c>
      <c r="K27" s="25" t="s">
        <v>56</v>
      </c>
    </row>
    <row r="28" spans="1:12" ht="19.5" thickBot="1" x14ac:dyDescent="0.3">
      <c r="A28" s="6">
        <v>21</v>
      </c>
      <c r="B28" s="10" t="s">
        <v>20</v>
      </c>
      <c r="C28" s="11">
        <v>164</v>
      </c>
      <c r="D28" s="12">
        <v>537</v>
      </c>
      <c r="E28" s="24"/>
      <c r="F28" s="24"/>
      <c r="G28" s="23"/>
      <c r="H28" s="23"/>
      <c r="I28" s="25"/>
      <c r="J28" s="24"/>
      <c r="K28" s="25"/>
    </row>
    <row r="29" spans="1:12" ht="19.5" thickBot="1" x14ac:dyDescent="0.3">
      <c r="A29" s="6">
        <v>22</v>
      </c>
      <c r="B29" s="10" t="s">
        <v>21</v>
      </c>
      <c r="C29" s="11">
        <v>119</v>
      </c>
      <c r="D29" s="12">
        <v>380</v>
      </c>
      <c r="E29" s="24"/>
      <c r="F29" s="24"/>
      <c r="G29" s="23"/>
      <c r="H29" s="23"/>
      <c r="I29" s="25"/>
      <c r="J29" s="24"/>
      <c r="K29" s="25"/>
    </row>
    <row r="30" spans="1:12" ht="19.5" thickBot="1" x14ac:dyDescent="0.3">
      <c r="A30" s="6">
        <v>23</v>
      </c>
      <c r="B30" s="10" t="s">
        <v>22</v>
      </c>
      <c r="C30" s="11">
        <v>168</v>
      </c>
      <c r="D30" s="12">
        <v>562</v>
      </c>
      <c r="E30" s="24"/>
      <c r="F30" s="24"/>
      <c r="G30" s="23"/>
      <c r="H30" s="23"/>
      <c r="I30" s="25"/>
      <c r="J30" s="24"/>
      <c r="K30" s="25"/>
    </row>
    <row r="31" spans="1:12" s="5" customFormat="1" ht="19.5" thickBot="1" x14ac:dyDescent="0.3">
      <c r="A31" s="6">
        <v>24</v>
      </c>
      <c r="B31" s="10" t="s">
        <v>23</v>
      </c>
      <c r="C31" s="11">
        <v>120</v>
      </c>
      <c r="D31" s="12">
        <v>392</v>
      </c>
      <c r="E31" s="26">
        <f>C31+C32+C33</f>
        <v>564</v>
      </c>
      <c r="F31" s="26">
        <f>D31+D32+D33</f>
        <v>1965</v>
      </c>
      <c r="G31" s="27">
        <v>287.89999999999998</v>
      </c>
      <c r="H31" s="27">
        <f>E31/450*100</f>
        <v>125.33333333333334</v>
      </c>
      <c r="I31" s="25">
        <v>9</v>
      </c>
      <c r="J31" s="25" t="s">
        <v>24</v>
      </c>
      <c r="K31" s="25" t="s">
        <v>57</v>
      </c>
      <c r="L31" s="13"/>
    </row>
    <row r="32" spans="1:12" s="5" customFormat="1" ht="19.5" thickBot="1" x14ac:dyDescent="0.3">
      <c r="A32" s="6">
        <v>25</v>
      </c>
      <c r="B32" s="10" t="s">
        <v>24</v>
      </c>
      <c r="C32" s="11">
        <v>195</v>
      </c>
      <c r="D32" s="12">
        <v>640</v>
      </c>
      <c r="E32" s="26"/>
      <c r="F32" s="26"/>
      <c r="G32" s="27"/>
      <c r="H32" s="27"/>
      <c r="I32" s="25"/>
      <c r="J32" s="25"/>
      <c r="K32" s="25"/>
      <c r="L32" s="13"/>
    </row>
    <row r="33" spans="1:12" s="5" customFormat="1" ht="19.5" thickBot="1" x14ac:dyDescent="0.3">
      <c r="A33" s="6">
        <v>26</v>
      </c>
      <c r="B33" s="10" t="s">
        <v>25</v>
      </c>
      <c r="C33" s="11">
        <v>249</v>
      </c>
      <c r="D33" s="12">
        <v>933</v>
      </c>
      <c r="E33" s="26"/>
      <c r="F33" s="26"/>
      <c r="G33" s="27"/>
      <c r="H33" s="27"/>
      <c r="I33" s="25"/>
      <c r="J33" s="25"/>
      <c r="K33" s="25"/>
      <c r="L33" s="13"/>
    </row>
    <row r="34" spans="1:12" s="7" customFormat="1" ht="32.25" thickBot="1" x14ac:dyDescent="0.3">
      <c r="A34" s="6">
        <v>27</v>
      </c>
      <c r="B34" s="10" t="s">
        <v>38</v>
      </c>
      <c r="C34" s="11">
        <v>256</v>
      </c>
      <c r="D34" s="12">
        <v>991</v>
      </c>
      <c r="E34" s="36">
        <f>SUM(C34:C36)</f>
        <v>753</v>
      </c>
      <c r="F34" s="36">
        <f>SUM(D34:D36)</f>
        <v>2767</v>
      </c>
      <c r="G34" s="46">
        <v>508.8</v>
      </c>
      <c r="H34" s="27">
        <f>E34/450*100</f>
        <v>167.33333333333334</v>
      </c>
      <c r="I34" s="42">
        <v>10</v>
      </c>
      <c r="J34" s="39" t="s">
        <v>73</v>
      </c>
      <c r="K34" s="42" t="s">
        <v>88</v>
      </c>
      <c r="L34" s="13"/>
    </row>
    <row r="35" spans="1:12" s="7" customFormat="1" ht="19.5" thickBot="1" x14ac:dyDescent="0.3">
      <c r="A35" s="6">
        <v>28</v>
      </c>
      <c r="B35" s="10" t="s">
        <v>39</v>
      </c>
      <c r="C35" s="11">
        <v>237</v>
      </c>
      <c r="D35" s="12">
        <v>874</v>
      </c>
      <c r="E35" s="37"/>
      <c r="F35" s="37"/>
      <c r="G35" s="51"/>
      <c r="H35" s="27"/>
      <c r="I35" s="43"/>
      <c r="J35" s="40"/>
      <c r="K35" s="43"/>
      <c r="L35" s="13"/>
    </row>
    <row r="36" spans="1:12" s="7" customFormat="1" ht="19.5" thickBot="1" x14ac:dyDescent="0.3">
      <c r="A36" s="6">
        <v>29</v>
      </c>
      <c r="B36" s="10" t="s">
        <v>40</v>
      </c>
      <c r="C36" s="11">
        <v>260</v>
      </c>
      <c r="D36" s="12">
        <v>902</v>
      </c>
      <c r="E36" s="38"/>
      <c r="F36" s="38"/>
      <c r="G36" s="47"/>
      <c r="H36" s="27"/>
      <c r="I36" s="44"/>
      <c r="J36" s="41"/>
      <c r="K36" s="44"/>
      <c r="L36" s="13"/>
    </row>
    <row r="37" spans="1:12" s="8" customFormat="1" ht="19.5" thickBot="1" x14ac:dyDescent="0.3">
      <c r="A37" s="6">
        <v>30</v>
      </c>
      <c r="B37" s="10" t="s">
        <v>53</v>
      </c>
      <c r="C37" s="11">
        <v>357</v>
      </c>
      <c r="D37" s="12">
        <v>1274</v>
      </c>
      <c r="E37" s="36">
        <f>SUM(C37:C38)</f>
        <v>493</v>
      </c>
      <c r="F37" s="36">
        <f>SUM(D37:D38)</f>
        <v>1768</v>
      </c>
      <c r="G37" s="48">
        <v>317.10000000000002</v>
      </c>
      <c r="H37" s="42">
        <f>E37/450*100</f>
        <v>109.55555555555556</v>
      </c>
      <c r="I37" s="42">
        <v>11</v>
      </c>
      <c r="J37" s="39" t="s">
        <v>74</v>
      </c>
      <c r="K37" s="42" t="s">
        <v>59</v>
      </c>
      <c r="L37" s="13"/>
    </row>
    <row r="38" spans="1:12" s="8" customFormat="1" ht="19.5" thickBot="1" x14ac:dyDescent="0.3">
      <c r="A38" s="6">
        <v>31</v>
      </c>
      <c r="B38" s="10" t="s">
        <v>52</v>
      </c>
      <c r="C38" s="11">
        <v>136</v>
      </c>
      <c r="D38" s="12">
        <v>494</v>
      </c>
      <c r="E38" s="38"/>
      <c r="F38" s="38"/>
      <c r="G38" s="50"/>
      <c r="H38" s="44"/>
      <c r="I38" s="44"/>
      <c r="J38" s="41"/>
      <c r="K38" s="44"/>
      <c r="L38" s="13"/>
    </row>
    <row r="39" spans="1:12" s="7" customFormat="1" ht="19.5" thickBot="1" x14ac:dyDescent="0.3">
      <c r="A39" s="6">
        <v>32</v>
      </c>
      <c r="B39" s="10" t="s">
        <v>41</v>
      </c>
      <c r="C39" s="11">
        <v>270</v>
      </c>
      <c r="D39" s="12">
        <v>877</v>
      </c>
      <c r="E39" s="36">
        <f>SUM(C39:C40)</f>
        <v>472</v>
      </c>
      <c r="F39" s="36">
        <f>SUM(D39:D40)</f>
        <v>1517</v>
      </c>
      <c r="G39" s="46">
        <v>360</v>
      </c>
      <c r="H39" s="42">
        <f>E39/450*100</f>
        <v>104.8888888888889</v>
      </c>
      <c r="I39" s="42">
        <v>12</v>
      </c>
      <c r="J39" s="39" t="s">
        <v>76</v>
      </c>
      <c r="K39" s="42" t="s">
        <v>58</v>
      </c>
      <c r="L39" s="13"/>
    </row>
    <row r="40" spans="1:12" s="7" customFormat="1" ht="19.5" thickBot="1" x14ac:dyDescent="0.3">
      <c r="A40" s="6">
        <v>33</v>
      </c>
      <c r="B40" s="10" t="s">
        <v>42</v>
      </c>
      <c r="C40" s="11">
        <v>202</v>
      </c>
      <c r="D40" s="12">
        <v>640</v>
      </c>
      <c r="E40" s="38"/>
      <c r="F40" s="38"/>
      <c r="G40" s="47"/>
      <c r="H40" s="44"/>
      <c r="I40" s="44"/>
      <c r="J40" s="41"/>
      <c r="K40" s="44"/>
      <c r="L40" s="13"/>
    </row>
    <row r="41" spans="1:12" s="8" customFormat="1" ht="19.5" thickBot="1" x14ac:dyDescent="0.3">
      <c r="A41" s="6">
        <v>34</v>
      </c>
      <c r="B41" s="10" t="s">
        <v>45</v>
      </c>
      <c r="C41" s="11">
        <v>178</v>
      </c>
      <c r="D41" s="12">
        <v>645</v>
      </c>
      <c r="E41" s="36">
        <f>SUM(C41:C44)</f>
        <v>785</v>
      </c>
      <c r="F41" s="36">
        <f>SUM(D41:D44)</f>
        <v>2764</v>
      </c>
      <c r="G41" s="48">
        <v>510</v>
      </c>
      <c r="H41" s="42">
        <f>E41/450*100</f>
        <v>174.44444444444446</v>
      </c>
      <c r="I41" s="42">
        <v>13</v>
      </c>
      <c r="J41" s="39" t="s">
        <v>77</v>
      </c>
      <c r="K41" s="42" t="s">
        <v>78</v>
      </c>
      <c r="L41" s="13"/>
    </row>
    <row r="42" spans="1:12" s="8" customFormat="1" ht="19.5" thickBot="1" x14ac:dyDescent="0.3">
      <c r="A42" s="6">
        <v>35</v>
      </c>
      <c r="B42" s="10" t="s">
        <v>46</v>
      </c>
      <c r="C42" s="11">
        <v>253</v>
      </c>
      <c r="D42" s="12">
        <v>848</v>
      </c>
      <c r="E42" s="37"/>
      <c r="F42" s="37"/>
      <c r="G42" s="49"/>
      <c r="H42" s="43"/>
      <c r="I42" s="43"/>
      <c r="J42" s="40"/>
      <c r="K42" s="43"/>
      <c r="L42" s="13"/>
    </row>
    <row r="43" spans="1:12" s="8" customFormat="1" ht="19.5" thickBot="1" x14ac:dyDescent="0.3">
      <c r="A43" s="6">
        <v>36</v>
      </c>
      <c r="B43" s="10" t="s">
        <v>47</v>
      </c>
      <c r="C43" s="11">
        <v>132</v>
      </c>
      <c r="D43" s="12">
        <v>452</v>
      </c>
      <c r="E43" s="37"/>
      <c r="F43" s="37"/>
      <c r="G43" s="49"/>
      <c r="H43" s="43"/>
      <c r="I43" s="43"/>
      <c r="J43" s="40"/>
      <c r="K43" s="43"/>
      <c r="L43" s="13"/>
    </row>
    <row r="44" spans="1:12" s="8" customFormat="1" ht="19.5" thickBot="1" x14ac:dyDescent="0.3">
      <c r="A44" s="6">
        <v>37</v>
      </c>
      <c r="B44" s="10" t="s">
        <v>44</v>
      </c>
      <c r="C44" s="11">
        <v>222</v>
      </c>
      <c r="D44" s="12">
        <v>819</v>
      </c>
      <c r="E44" s="38"/>
      <c r="F44" s="38"/>
      <c r="G44" s="50"/>
      <c r="H44" s="44"/>
      <c r="I44" s="44"/>
      <c r="J44" s="41"/>
      <c r="K44" s="44"/>
      <c r="L44" s="13"/>
    </row>
    <row r="45" spans="1:12" s="7" customFormat="1" ht="19.5" thickBot="1" x14ac:dyDescent="0.3">
      <c r="A45" s="6">
        <v>38</v>
      </c>
      <c r="B45" s="10" t="s">
        <v>69</v>
      </c>
      <c r="C45" s="11">
        <v>188</v>
      </c>
      <c r="D45" s="12">
        <v>678</v>
      </c>
      <c r="E45" s="36">
        <f>SUM(C45:C48)</f>
        <v>631</v>
      </c>
      <c r="F45" s="36">
        <f>SUM(D45:D48)</f>
        <v>2194</v>
      </c>
      <c r="G45" s="46">
        <v>466.7</v>
      </c>
      <c r="H45" s="42">
        <f>E45/450*100</f>
        <v>140.22222222222223</v>
      </c>
      <c r="I45" s="42">
        <v>14</v>
      </c>
      <c r="J45" s="39" t="s">
        <v>90</v>
      </c>
      <c r="K45" s="42" t="s">
        <v>79</v>
      </c>
      <c r="L45" s="13"/>
    </row>
    <row r="46" spans="1:12" s="7" customFormat="1" ht="19.5" thickBot="1" x14ac:dyDescent="0.3">
      <c r="A46" s="6">
        <v>39</v>
      </c>
      <c r="B46" s="10" t="s">
        <v>26</v>
      </c>
      <c r="C46" s="11">
        <v>189</v>
      </c>
      <c r="D46" s="12">
        <v>643</v>
      </c>
      <c r="E46" s="37"/>
      <c r="F46" s="37"/>
      <c r="G46" s="51"/>
      <c r="H46" s="43"/>
      <c r="I46" s="43"/>
      <c r="J46" s="40"/>
      <c r="K46" s="43"/>
      <c r="L46" s="13"/>
    </row>
    <row r="47" spans="1:12" s="7" customFormat="1" ht="19.5" thickBot="1" x14ac:dyDescent="0.3">
      <c r="A47" s="6">
        <v>40</v>
      </c>
      <c r="B47" s="10" t="s">
        <v>31</v>
      </c>
      <c r="C47" s="11">
        <v>87</v>
      </c>
      <c r="D47" s="12">
        <v>285</v>
      </c>
      <c r="E47" s="37"/>
      <c r="F47" s="37"/>
      <c r="G47" s="51"/>
      <c r="H47" s="43"/>
      <c r="I47" s="43"/>
      <c r="J47" s="40"/>
      <c r="K47" s="43"/>
      <c r="L47" s="13"/>
    </row>
    <row r="48" spans="1:12" s="7" customFormat="1" ht="19.5" thickBot="1" x14ac:dyDescent="0.3">
      <c r="A48" s="6">
        <v>41</v>
      </c>
      <c r="B48" s="10" t="s">
        <v>32</v>
      </c>
      <c r="C48" s="11">
        <v>167</v>
      </c>
      <c r="D48" s="12">
        <v>588</v>
      </c>
      <c r="E48" s="38"/>
      <c r="F48" s="38"/>
      <c r="G48" s="47"/>
      <c r="H48" s="44"/>
      <c r="I48" s="44"/>
      <c r="J48" s="41"/>
      <c r="K48" s="44"/>
      <c r="L48" s="13"/>
    </row>
    <row r="49" spans="1:12" s="8" customFormat="1" ht="19.5" thickBot="1" x14ac:dyDescent="0.3">
      <c r="A49" s="6">
        <v>42</v>
      </c>
      <c r="B49" s="10" t="s">
        <v>33</v>
      </c>
      <c r="C49" s="11">
        <v>163</v>
      </c>
      <c r="D49" s="12">
        <v>545</v>
      </c>
      <c r="E49" s="36">
        <f>SUM(C49:C53)</f>
        <v>689</v>
      </c>
      <c r="F49" s="36">
        <f>SUM(D49:D53)</f>
        <v>2308</v>
      </c>
      <c r="G49" s="48">
        <v>600.79999999999995</v>
      </c>
      <c r="H49" s="42">
        <v>125.1111111111111</v>
      </c>
      <c r="I49" s="42">
        <v>15</v>
      </c>
      <c r="J49" s="42" t="s">
        <v>80</v>
      </c>
      <c r="K49" s="42" t="s">
        <v>81</v>
      </c>
      <c r="L49" s="13"/>
    </row>
    <row r="50" spans="1:12" s="8" customFormat="1" ht="19.5" thickBot="1" x14ac:dyDescent="0.3">
      <c r="A50" s="6">
        <v>43</v>
      </c>
      <c r="B50" s="10" t="s">
        <v>34</v>
      </c>
      <c r="C50" s="11">
        <v>98</v>
      </c>
      <c r="D50" s="12">
        <v>350</v>
      </c>
      <c r="E50" s="37"/>
      <c r="F50" s="37"/>
      <c r="G50" s="49"/>
      <c r="H50" s="43"/>
      <c r="I50" s="43"/>
      <c r="J50" s="43"/>
      <c r="K50" s="43"/>
      <c r="L50" s="13"/>
    </row>
    <row r="51" spans="1:12" s="8" customFormat="1" ht="19.5" thickBot="1" x14ac:dyDescent="0.3">
      <c r="A51" s="6">
        <v>44</v>
      </c>
      <c r="B51" s="10" t="s">
        <v>36</v>
      </c>
      <c r="C51" s="11">
        <v>141</v>
      </c>
      <c r="D51" s="12">
        <v>495</v>
      </c>
      <c r="E51" s="37"/>
      <c r="F51" s="37"/>
      <c r="G51" s="49"/>
      <c r="H51" s="43"/>
      <c r="I51" s="43"/>
      <c r="J51" s="43"/>
      <c r="K51" s="43"/>
      <c r="L51" s="13"/>
    </row>
    <row r="52" spans="1:12" s="8" customFormat="1" ht="19.5" thickBot="1" x14ac:dyDescent="0.3">
      <c r="A52" s="6">
        <v>45</v>
      </c>
      <c r="B52" s="10" t="s">
        <v>35</v>
      </c>
      <c r="C52" s="11">
        <v>114</v>
      </c>
      <c r="D52" s="12">
        <v>383</v>
      </c>
      <c r="E52" s="37"/>
      <c r="F52" s="37"/>
      <c r="G52" s="49"/>
      <c r="H52" s="43"/>
      <c r="I52" s="43"/>
      <c r="J52" s="43"/>
      <c r="K52" s="43"/>
      <c r="L52" s="13"/>
    </row>
    <row r="53" spans="1:12" s="8" customFormat="1" ht="19.5" thickBot="1" x14ac:dyDescent="0.3">
      <c r="A53" s="6">
        <v>46</v>
      </c>
      <c r="B53" s="10" t="s">
        <v>37</v>
      </c>
      <c r="C53" s="11">
        <v>173</v>
      </c>
      <c r="D53" s="12">
        <v>535</v>
      </c>
      <c r="E53" s="38"/>
      <c r="F53" s="38"/>
      <c r="G53" s="50"/>
      <c r="H53" s="44"/>
      <c r="I53" s="44"/>
      <c r="J53" s="44"/>
      <c r="K53" s="44"/>
      <c r="L53" s="13"/>
    </row>
    <row r="54" spans="1:12" s="7" customFormat="1" ht="19.5" thickBot="1" x14ac:dyDescent="0.3">
      <c r="A54" s="6">
        <v>47</v>
      </c>
      <c r="B54" s="10" t="s">
        <v>27</v>
      </c>
      <c r="C54" s="11">
        <v>184</v>
      </c>
      <c r="D54" s="12">
        <v>622</v>
      </c>
      <c r="E54" s="26">
        <f>SUM(C54:C57)</f>
        <v>767</v>
      </c>
      <c r="F54" s="26">
        <f>SUM(D54:D57)</f>
        <v>2602</v>
      </c>
      <c r="G54" s="45">
        <v>561.20000000000005</v>
      </c>
      <c r="H54" s="42">
        <f>E54/450*100</f>
        <v>170.44444444444446</v>
      </c>
      <c r="I54" s="25">
        <v>16</v>
      </c>
      <c r="J54" s="24" t="s">
        <v>75</v>
      </c>
      <c r="K54" s="25" t="s">
        <v>70</v>
      </c>
      <c r="L54" s="13"/>
    </row>
    <row r="55" spans="1:12" s="7" customFormat="1" ht="19.5" thickBot="1" x14ac:dyDescent="0.3">
      <c r="A55" s="6">
        <v>48</v>
      </c>
      <c r="B55" s="10" t="s">
        <v>28</v>
      </c>
      <c r="C55" s="11">
        <v>216</v>
      </c>
      <c r="D55" s="12">
        <v>740</v>
      </c>
      <c r="E55" s="26"/>
      <c r="F55" s="26"/>
      <c r="G55" s="45"/>
      <c r="H55" s="43"/>
      <c r="I55" s="25"/>
      <c r="J55" s="24"/>
      <c r="K55" s="25"/>
      <c r="L55" s="13"/>
    </row>
    <row r="56" spans="1:12" s="7" customFormat="1" ht="19.5" thickBot="1" x14ac:dyDescent="0.3">
      <c r="A56" s="6">
        <v>49</v>
      </c>
      <c r="B56" s="10" t="s">
        <v>29</v>
      </c>
      <c r="C56" s="11">
        <v>213</v>
      </c>
      <c r="D56" s="12">
        <v>718</v>
      </c>
      <c r="E56" s="26"/>
      <c r="F56" s="26"/>
      <c r="G56" s="45"/>
      <c r="H56" s="43"/>
      <c r="I56" s="25"/>
      <c r="J56" s="24"/>
      <c r="K56" s="25"/>
      <c r="L56" s="13"/>
    </row>
    <row r="57" spans="1:12" s="7" customFormat="1" ht="19.5" thickBot="1" x14ac:dyDescent="0.3">
      <c r="A57" s="6">
        <v>50</v>
      </c>
      <c r="B57" s="10" t="s">
        <v>30</v>
      </c>
      <c r="C57" s="11">
        <v>154</v>
      </c>
      <c r="D57" s="12">
        <v>522</v>
      </c>
      <c r="E57" s="26"/>
      <c r="F57" s="26"/>
      <c r="G57" s="45"/>
      <c r="H57" s="44"/>
      <c r="I57" s="25"/>
      <c r="J57" s="24"/>
      <c r="K57" s="25"/>
      <c r="L57" s="13"/>
    </row>
    <row r="58" spans="1:12" x14ac:dyDescent="0.25">
      <c r="A58" s="3" t="s">
        <v>60</v>
      </c>
      <c r="B58" s="3"/>
    </row>
  </sheetData>
  <mergeCells count="124">
    <mergeCell ref="F49:F53"/>
    <mergeCell ref="F54:F57"/>
    <mergeCell ref="K4:K6"/>
    <mergeCell ref="H34:H36"/>
    <mergeCell ref="G34:G36"/>
    <mergeCell ref="G37:G38"/>
    <mergeCell ref="H37:H38"/>
    <mergeCell ref="F4:F6"/>
    <mergeCell ref="F8:F10"/>
    <mergeCell ref="F11:F13"/>
    <mergeCell ref="F14:F15"/>
    <mergeCell ref="F16:F18"/>
    <mergeCell ref="F19:F21"/>
    <mergeCell ref="F22:F24"/>
    <mergeCell ref="F25:F26"/>
    <mergeCell ref="F27:F30"/>
    <mergeCell ref="F31:F33"/>
    <mergeCell ref="F34:F36"/>
    <mergeCell ref="F37:F38"/>
    <mergeCell ref="I37:I38"/>
    <mergeCell ref="I39:I40"/>
    <mergeCell ref="I41:I44"/>
    <mergeCell ref="I45:I48"/>
    <mergeCell ref="I49:I53"/>
    <mergeCell ref="E45:E48"/>
    <mergeCell ref="J45:J48"/>
    <mergeCell ref="K45:K48"/>
    <mergeCell ref="E49:E53"/>
    <mergeCell ref="J49:J53"/>
    <mergeCell ref="K49:K53"/>
    <mergeCell ref="E37:E38"/>
    <mergeCell ref="E54:E57"/>
    <mergeCell ref="G54:G57"/>
    <mergeCell ref="H54:H57"/>
    <mergeCell ref="I54:I57"/>
    <mergeCell ref="J54:J57"/>
    <mergeCell ref="K54:K57"/>
    <mergeCell ref="G39:G40"/>
    <mergeCell ref="H39:H40"/>
    <mergeCell ref="G41:G44"/>
    <mergeCell ref="H41:H44"/>
    <mergeCell ref="G45:G48"/>
    <mergeCell ref="H45:H48"/>
    <mergeCell ref="G49:G53"/>
    <mergeCell ref="H49:H53"/>
    <mergeCell ref="F39:F40"/>
    <mergeCell ref="F41:F44"/>
    <mergeCell ref="F45:F48"/>
    <mergeCell ref="E34:E36"/>
    <mergeCell ref="J34:J36"/>
    <mergeCell ref="K34:K36"/>
    <mergeCell ref="J37:J38"/>
    <mergeCell ref="K37:K38"/>
    <mergeCell ref="E39:E40"/>
    <mergeCell ref="J39:J40"/>
    <mergeCell ref="K39:K40"/>
    <mergeCell ref="E41:E44"/>
    <mergeCell ref="J41:J44"/>
    <mergeCell ref="K41:K44"/>
    <mergeCell ref="I34:I36"/>
    <mergeCell ref="A2:K2"/>
    <mergeCell ref="A4:A6"/>
    <mergeCell ref="B4:B6"/>
    <mergeCell ref="C4:C6"/>
    <mergeCell ref="E4:E6"/>
    <mergeCell ref="H4:H6"/>
    <mergeCell ref="I4:I6"/>
    <mergeCell ref="J4:J6"/>
    <mergeCell ref="D4:D6"/>
    <mergeCell ref="E8:E10"/>
    <mergeCell ref="H8:H10"/>
    <mergeCell ref="I8:I10"/>
    <mergeCell ref="J8:J10"/>
    <mergeCell ref="K8:K10"/>
    <mergeCell ref="G4:G6"/>
    <mergeCell ref="G8:G10"/>
    <mergeCell ref="E14:E15"/>
    <mergeCell ref="H14:H15"/>
    <mergeCell ref="I14:I15"/>
    <mergeCell ref="J14:J15"/>
    <mergeCell ref="K14:K15"/>
    <mergeCell ref="G14:G15"/>
    <mergeCell ref="E11:E13"/>
    <mergeCell ref="H11:H13"/>
    <mergeCell ref="I11:I13"/>
    <mergeCell ref="J11:J13"/>
    <mergeCell ref="K11:K13"/>
    <mergeCell ref="G11:G13"/>
    <mergeCell ref="E19:E21"/>
    <mergeCell ref="H19:H21"/>
    <mergeCell ref="I19:I21"/>
    <mergeCell ref="J19:J21"/>
    <mergeCell ref="K19:K21"/>
    <mergeCell ref="G19:G21"/>
    <mergeCell ref="E16:E18"/>
    <mergeCell ref="H16:H18"/>
    <mergeCell ref="I16:I18"/>
    <mergeCell ref="J16:J18"/>
    <mergeCell ref="K16:K18"/>
    <mergeCell ref="E25:E26"/>
    <mergeCell ref="H25:H26"/>
    <mergeCell ref="I25:I26"/>
    <mergeCell ref="J25:J26"/>
    <mergeCell ref="K25:K26"/>
    <mergeCell ref="G16:G18"/>
    <mergeCell ref="G27:G30"/>
    <mergeCell ref="G25:G26"/>
    <mergeCell ref="E22:E24"/>
    <mergeCell ref="H22:H24"/>
    <mergeCell ref="I22:I24"/>
    <mergeCell ref="J22:J24"/>
    <mergeCell ref="K22:K24"/>
    <mergeCell ref="E31:E33"/>
    <mergeCell ref="H31:H33"/>
    <mergeCell ref="I31:I33"/>
    <mergeCell ref="J31:J33"/>
    <mergeCell ref="K31:K33"/>
    <mergeCell ref="G31:G33"/>
    <mergeCell ref="E27:E30"/>
    <mergeCell ref="H27:H30"/>
    <mergeCell ref="I27:I30"/>
    <mergeCell ref="J27:J30"/>
    <mergeCell ref="K27:K30"/>
    <mergeCell ref="G22:G24"/>
  </mergeCells>
  <pageMargins left="0.24" right="0.22" top="0.41" bottom="0.78" header="0.2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 16</vt:lpstr>
      <vt:lpstr>'PA 16'!Print_Titles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Cong</dc:creator>
  <cp:lastModifiedBy>Mr Huy</cp:lastModifiedBy>
  <cp:lastPrinted>2026-06-02T09:20:02Z</cp:lastPrinted>
  <dcterms:created xsi:type="dcterms:W3CDTF">2026-04-01T09:46:00Z</dcterms:created>
  <dcterms:modified xsi:type="dcterms:W3CDTF">2026-06-03T03:54:37Z</dcterms:modified>
</cp:coreProperties>
</file>